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01022006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<sst xmlns="http://schemas.openxmlformats.org/spreadsheetml/2006/main" count="92" uniqueCount="77">
  <si>
    <t>Марка</t>
  </si>
  <si>
    <t>Диаметр,</t>
  </si>
  <si>
    <t>Цена с НДС</t>
  </si>
  <si>
    <t>электродов</t>
  </si>
  <si>
    <t>мм</t>
  </si>
  <si>
    <t>руб/тн</t>
  </si>
  <si>
    <t>Для сварки углеродистых и</t>
  </si>
  <si>
    <t>низкоуглеродистых сталей</t>
  </si>
  <si>
    <t>ЦН-6Л</t>
  </si>
  <si>
    <t>ЦН-12М</t>
  </si>
  <si>
    <t>МР-3</t>
  </si>
  <si>
    <t>ЦН-24</t>
  </si>
  <si>
    <t>ОЗС-4</t>
  </si>
  <si>
    <t>АНО-4</t>
  </si>
  <si>
    <t>Т-620</t>
  </si>
  <si>
    <t>Т-590</t>
  </si>
  <si>
    <t xml:space="preserve">Для сварки </t>
  </si>
  <si>
    <t>АНО-6</t>
  </si>
  <si>
    <t>высоколегированных сталей</t>
  </si>
  <si>
    <t>ОЗЛ-6</t>
  </si>
  <si>
    <t>ОЗЛ-8</t>
  </si>
  <si>
    <t>ОЗС-12</t>
  </si>
  <si>
    <t>ЦЛ-11</t>
  </si>
  <si>
    <t>АНО-21</t>
  </si>
  <si>
    <t>ЦТ-15</t>
  </si>
  <si>
    <t>УОНИИ 13/45</t>
  </si>
  <si>
    <t>УОНИИ 13/55</t>
  </si>
  <si>
    <t>НЖ-13</t>
  </si>
  <si>
    <t>ТМУ-21У</t>
  </si>
  <si>
    <t>ЦТ-28</t>
  </si>
  <si>
    <t>ОЗЛ-9А</t>
  </si>
  <si>
    <t>ИТС-4С</t>
  </si>
  <si>
    <t>ОЗЛ-25Б</t>
  </si>
  <si>
    <t>ЦУ-5</t>
  </si>
  <si>
    <t xml:space="preserve">Для сварки легированных </t>
  </si>
  <si>
    <t>ОЗЛ-17У</t>
  </si>
  <si>
    <t>теплоустойчивых сталей</t>
  </si>
  <si>
    <t>ТМЛ-1У</t>
  </si>
  <si>
    <t>АНЖР-1</t>
  </si>
  <si>
    <t>ТМЛ-3У</t>
  </si>
  <si>
    <t>АНЖР-2</t>
  </si>
  <si>
    <t>ЦЛ-20</t>
  </si>
  <si>
    <t>ЦЛ-17</t>
  </si>
  <si>
    <t>НИАТ-5</t>
  </si>
  <si>
    <t>ЦЛ-39</t>
  </si>
  <si>
    <t>Для цветных металлов</t>
  </si>
  <si>
    <t>ОЗЛ -3</t>
  </si>
  <si>
    <t>НИИ-48Г</t>
  </si>
  <si>
    <t>Для сварки и наплавки чугуна</t>
  </si>
  <si>
    <t>ОЗЧ-2</t>
  </si>
  <si>
    <t>ЭА-395/9</t>
  </si>
  <si>
    <t>МНЧ-2</t>
  </si>
  <si>
    <t>ЭА-400/10У</t>
  </si>
  <si>
    <t>ЦЧ-4</t>
  </si>
  <si>
    <t>ЭА-400/10Т</t>
  </si>
  <si>
    <t>НИАТ-3М</t>
  </si>
  <si>
    <t>Комсомо-</t>
  </si>
  <si>
    <t>лец-100</t>
  </si>
  <si>
    <t>УОНИИ 13/65</t>
  </si>
  <si>
    <t>Для резки металла</t>
  </si>
  <si>
    <t>ОЗР-1</t>
  </si>
  <si>
    <t>АНО-24</t>
  </si>
  <si>
    <t xml:space="preserve">Электроды </t>
  </si>
  <si>
    <t>для наплавки</t>
  </si>
  <si>
    <t xml:space="preserve">      Цены на сварочные электроды</t>
  </si>
  <si>
    <t xml:space="preserve">                        Оптовым покупателям предусмотрены скидки!</t>
  </si>
  <si>
    <t xml:space="preserve">     Возможно изготовление других марок электродов по заказу Покупателя.</t>
  </si>
  <si>
    <t xml:space="preserve">    Электроды упакованы в пачки по 5 кг и запаяны в термоусадочную пленку. Возможна  упаковка  </t>
  </si>
  <si>
    <t xml:space="preserve">  в картонные коробки по 5 кг, 20кг, отгрузка на поддонах.</t>
  </si>
  <si>
    <t>(рутиловые)</t>
  </si>
  <si>
    <t xml:space="preserve">Закрытое Акционерное Общество </t>
  </si>
  <si>
    <t>Волгодонский электродный завод-Ротекс</t>
  </si>
  <si>
    <t xml:space="preserve">         По вопросам закупки электродов обращаться по тел.:</t>
  </si>
  <si>
    <t xml:space="preserve">               ЗАО  "ВЭЗ-Ротекс"  прошел сертификацию производства по системе ГОСТ  Р,  имеет  </t>
  </si>
  <si>
    <t xml:space="preserve"> лицензию  Госатомнадзора  РФ, свидетельство НАКС, аттестован Российским  Морским  Регистром  судоходства.</t>
  </si>
  <si>
    <t xml:space="preserve">   (86392)7-76-11, 7-75-52, т/ф 77-555  коммерческий отдел   E-mail: komvezik@vttc.donpac.ru</t>
  </si>
  <si>
    <t>Цены указаны на 01.02.2006г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</si>
</sst>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#,##0&quot;р.&quot;"/>
  </numFmts>
  <fonts count="24">
    <font>
      <sz val="12"/>
      <name val="Times New Roman Cyr"/>
      <family val="0"/>
    </font>
    <font>
      <b/>
      <sz val="8"/>
      <name val="Arial"/>
      <family val="2"/>
    </font>
    <font>
      <b/>
      <sz val="21"/>
      <name val="Arial"/>
      <family val="2"/>
    </font>
    <font>
      <b/>
      <sz val="9"/>
      <name val="Arial"/>
      <family val="2"/>
    </font>
    <font>
      <b/>
      <sz val="15"/>
      <name val="Times New Roman Cyr"/>
      <family val="1"/>
    </font>
    <font>
      <b/>
      <i/>
      <sz val="10"/>
      <name val="Times New Roman Cyr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 Cyr"/>
      <family val="0"/>
    </font>
    <font>
      <sz val="20"/>
      <name val="Arial"/>
      <family val="2"/>
    </font>
    <font>
      <sz val="12"/>
      <name val="Arial"/>
      <family val="2"/>
    </font>
    <font>
      <sz val="10"/>
      <name val="Times New Roman Cyr"/>
      <family val="0"/>
    </font>
    <font>
      <b/>
      <sz val="15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.5"/>
      <name val="Times New Roman CE"/>
      <family val="1"/>
    </font>
    <font>
      <i/>
      <sz val="14"/>
      <name val="Comic Sans MS"/>
      <family val="4"/>
    </font>
    <font>
      <b/>
      <sz val="12"/>
      <name val="Arial"/>
      <family val="2"/>
    </font>
    <font>
      <sz val="10"/>
      <name val="Arial"/>
      <family val="2"/>
    </font>
    <font>
      <b/>
      <sz val="11.5"/>
      <name val="Arial"/>
      <family val="2"/>
    </font>
    <font>
      <b/>
      <u val="single"/>
      <sz val="12"/>
      <name val="Arial"/>
      <family val="2"/>
    </font>
    <font>
      <b/>
      <sz val="19.5"/>
      <name val="Arial"/>
      <family val="2"/>
    </font>
    <font>
      <b/>
      <u val="single"/>
      <sz val="12"/>
      <name val="Times New Roman Cyr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5" fontId="6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left"/>
    </xf>
    <xf numFmtId="164" fontId="13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3" fillId="0" borderId="24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164" fontId="6" fillId="0" borderId="35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3" fillId="0" borderId="3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4" fontId="6" fillId="0" borderId="42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164" fontId="6" fillId="0" borderId="43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4" fontId="19" fillId="0" borderId="35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23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9" fillId="0" borderId="22" xfId="0" applyFont="1" applyBorder="1" applyAlignment="1">
      <alignment/>
    </xf>
    <xf numFmtId="0" fontId="22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1000125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952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80" zoomScaleNormal="80" workbookViewId="0" topLeftCell="A49">
      <selection activeCell="A66" sqref="A66"/>
    </sheetView>
  </sheetViews>
  <sheetFormatPr defaultColWidth="8.796875" defaultRowHeight="15"/>
  <cols>
    <col min="1" max="1" width="10.09765625" style="0" customWidth="1"/>
    <col min="2" max="2" width="10.796875" style="0" customWidth="1"/>
    <col min="3" max="3" width="9.3984375" style="0" customWidth="1"/>
    <col min="4" max="4" width="3.59765625" style="0" customWidth="1"/>
    <col min="5" max="5" width="10.09765625" style="0" customWidth="1"/>
    <col min="6" max="6" width="7.5" style="0" customWidth="1"/>
    <col min="7" max="7" width="9.3984375" style="0" customWidth="1"/>
    <col min="8" max="8" width="3.59765625" style="0" customWidth="1"/>
    <col min="9" max="9" width="10.09765625" style="0" customWidth="1"/>
    <col min="10" max="10" width="7.5" style="0" customWidth="1"/>
    <col min="11" max="11" width="11" style="0" customWidth="1"/>
  </cols>
  <sheetData>
    <row r="1" ht="11.25" customHeight="1">
      <c r="J1" s="21" t="s">
        <v>70</v>
      </c>
    </row>
    <row r="2" spans="2:11" s="29" customFormat="1" ht="22.5" customHeight="1" thickBot="1">
      <c r="B2" s="31"/>
      <c r="C2" s="112" t="s">
        <v>71</v>
      </c>
      <c r="D2" s="32"/>
      <c r="E2" s="32"/>
      <c r="F2" s="32"/>
      <c r="G2" s="33"/>
      <c r="H2" s="32"/>
      <c r="I2" s="32"/>
      <c r="J2" s="32"/>
      <c r="K2" s="34"/>
    </row>
    <row r="3" spans="3:10" s="29" customFormat="1" ht="14.25" customHeight="1" thickBot="1" thickTop="1">
      <c r="C3" s="35"/>
      <c r="D3" s="36"/>
      <c r="E3" s="36"/>
      <c r="F3" s="36"/>
      <c r="G3" s="36"/>
      <c r="H3" s="36"/>
      <c r="I3" s="36"/>
      <c r="J3" s="36"/>
    </row>
    <row r="4" spans="3:10" s="29" customFormat="1" ht="5.25" customHeight="1" thickTop="1">
      <c r="C4" s="41"/>
      <c r="D4" s="31"/>
      <c r="E4" s="31"/>
      <c r="F4" s="31"/>
      <c r="G4" s="31"/>
      <c r="H4" s="31"/>
      <c r="I4" s="31"/>
      <c r="J4" s="31"/>
    </row>
    <row r="5" s="29" customFormat="1" ht="13.5" customHeight="1">
      <c r="B5" s="42" t="s">
        <v>73</v>
      </c>
    </row>
    <row r="6" spans="1:3" s="29" customFormat="1" ht="13.5" customHeight="1">
      <c r="A6" s="43" t="s">
        <v>74</v>
      </c>
      <c r="C6" s="30"/>
    </row>
    <row r="7" spans="2:3" ht="18.75" customHeight="1">
      <c r="B7" s="1"/>
      <c r="C7" s="28" t="s">
        <v>64</v>
      </c>
    </row>
    <row r="8" spans="6:11" ht="12.75" customHeight="1" thickBot="1">
      <c r="F8" s="2"/>
      <c r="G8" s="2"/>
      <c r="I8" s="2"/>
      <c r="K8" s="24" t="s">
        <v>76</v>
      </c>
    </row>
    <row r="9" spans="1:11" ht="13.5" customHeight="1">
      <c r="A9" s="50" t="s">
        <v>0</v>
      </c>
      <c r="B9" s="51" t="s">
        <v>1</v>
      </c>
      <c r="C9" s="52" t="s">
        <v>2</v>
      </c>
      <c r="D9" s="3"/>
      <c r="E9" s="50" t="s">
        <v>0</v>
      </c>
      <c r="F9" s="51" t="s">
        <v>1</v>
      </c>
      <c r="G9" s="52" t="s">
        <v>2</v>
      </c>
      <c r="I9" s="50" t="s">
        <v>0</v>
      </c>
      <c r="J9" s="51" t="s">
        <v>1</v>
      </c>
      <c r="K9" s="52" t="s">
        <v>2</v>
      </c>
    </row>
    <row r="10" spans="1:11" ht="13.5" customHeight="1" thickBot="1">
      <c r="A10" s="70" t="s">
        <v>3</v>
      </c>
      <c r="B10" s="4" t="s">
        <v>4</v>
      </c>
      <c r="C10" s="54" t="s">
        <v>5</v>
      </c>
      <c r="D10" s="3"/>
      <c r="E10" s="105" t="s">
        <v>3</v>
      </c>
      <c r="F10" s="26" t="s">
        <v>4</v>
      </c>
      <c r="G10" s="106" t="s">
        <v>5</v>
      </c>
      <c r="I10" s="53" t="s">
        <v>3</v>
      </c>
      <c r="J10" s="4" t="s">
        <v>4</v>
      </c>
      <c r="K10" s="54" t="s">
        <v>5</v>
      </c>
    </row>
    <row r="11" spans="1:11" ht="12.75" customHeight="1" thickTop="1">
      <c r="A11" s="100"/>
      <c r="B11" s="93" t="s">
        <v>6</v>
      </c>
      <c r="C11" s="101"/>
      <c r="D11" s="6"/>
      <c r="E11" s="107"/>
      <c r="F11" s="108" t="s">
        <v>16</v>
      </c>
      <c r="G11" s="109"/>
      <c r="I11" s="92"/>
      <c r="J11" s="93" t="s">
        <v>62</v>
      </c>
      <c r="K11" s="97"/>
    </row>
    <row r="12" spans="1:11" ht="12.75" customHeight="1" thickBot="1">
      <c r="A12" s="102"/>
      <c r="B12" s="103" t="s">
        <v>7</v>
      </c>
      <c r="C12" s="104"/>
      <c r="D12" s="6"/>
      <c r="E12" s="94"/>
      <c r="F12" s="95" t="s">
        <v>18</v>
      </c>
      <c r="G12" s="96"/>
      <c r="I12" s="94"/>
      <c r="J12" s="98" t="s">
        <v>63</v>
      </c>
      <c r="K12" s="99"/>
    </row>
    <row r="13" spans="1:11" ht="12.75" customHeight="1" thickBot="1" thickTop="1">
      <c r="A13" s="71"/>
      <c r="B13" s="8">
        <v>2.5</v>
      </c>
      <c r="C13" s="87">
        <f>39570-1000</f>
        <v>38570</v>
      </c>
      <c r="D13" s="6"/>
      <c r="E13" s="57"/>
      <c r="F13" s="49"/>
      <c r="G13" s="58"/>
      <c r="I13" s="114"/>
      <c r="J13" s="115"/>
      <c r="K13" s="116"/>
    </row>
    <row r="14" spans="1:11" ht="12.75" customHeight="1" thickTop="1">
      <c r="A14" s="56" t="s">
        <v>10</v>
      </c>
      <c r="B14" s="7">
        <v>3</v>
      </c>
      <c r="C14" s="66">
        <f>30200-300</f>
        <v>29900</v>
      </c>
      <c r="D14" s="6"/>
      <c r="E14" s="59" t="s">
        <v>19</v>
      </c>
      <c r="F14" s="17">
        <v>3</v>
      </c>
      <c r="G14" s="60">
        <v>199000</v>
      </c>
      <c r="I14" s="59" t="s">
        <v>8</v>
      </c>
      <c r="J14" s="17">
        <v>3</v>
      </c>
      <c r="K14" s="60">
        <v>255000</v>
      </c>
    </row>
    <row r="15" spans="1:11" ht="12.75" customHeight="1">
      <c r="A15" s="56" t="s">
        <v>13</v>
      </c>
      <c r="B15" s="7">
        <v>4</v>
      </c>
      <c r="C15" s="66">
        <f>28800-300</f>
        <v>28500</v>
      </c>
      <c r="D15" s="6"/>
      <c r="E15" s="59"/>
      <c r="F15" s="9">
        <v>4</v>
      </c>
      <c r="G15" s="61">
        <v>196000</v>
      </c>
      <c r="I15" s="59"/>
      <c r="J15" s="9">
        <v>4</v>
      </c>
      <c r="K15" s="60">
        <v>252000</v>
      </c>
    </row>
    <row r="16" spans="1:11" ht="12.75" customHeight="1">
      <c r="A16" s="56" t="s">
        <v>12</v>
      </c>
      <c r="B16" s="7">
        <v>5</v>
      </c>
      <c r="C16" s="66">
        <f>28800-300</f>
        <v>28500</v>
      </c>
      <c r="D16" s="6"/>
      <c r="E16" s="59"/>
      <c r="F16" s="9">
        <v>5</v>
      </c>
      <c r="G16" s="61">
        <v>196000</v>
      </c>
      <c r="I16" s="63"/>
      <c r="J16" s="9">
        <v>5</v>
      </c>
      <c r="K16" s="60">
        <v>252000</v>
      </c>
    </row>
    <row r="17" spans="1:11" ht="12.75" customHeight="1">
      <c r="A17" s="111" t="s">
        <v>69</v>
      </c>
      <c r="B17" s="7">
        <v>6</v>
      </c>
      <c r="C17" s="66">
        <f>29800-300</f>
        <v>29500</v>
      </c>
      <c r="D17" s="6"/>
      <c r="E17" s="62"/>
      <c r="F17" s="9">
        <v>3</v>
      </c>
      <c r="G17" s="61">
        <f>165000-5000</f>
        <v>160000</v>
      </c>
      <c r="I17" s="56" t="s">
        <v>9</v>
      </c>
      <c r="J17" s="8">
        <v>4</v>
      </c>
      <c r="K17" s="60">
        <v>355000</v>
      </c>
    </row>
    <row r="18" spans="1:11" ht="12.75" customHeight="1">
      <c r="A18" s="73"/>
      <c r="B18" s="7">
        <v>2.5</v>
      </c>
      <c r="C18" s="66">
        <f>37100-1500</f>
        <v>35600</v>
      </c>
      <c r="D18" s="6"/>
      <c r="E18" s="59" t="s">
        <v>20</v>
      </c>
      <c r="F18" s="9">
        <v>4</v>
      </c>
      <c r="G18" s="61">
        <f>162000-5000</f>
        <v>157000</v>
      </c>
      <c r="I18" s="59"/>
      <c r="J18" s="7">
        <v>5</v>
      </c>
      <c r="K18" s="61">
        <v>353000</v>
      </c>
    </row>
    <row r="19" spans="1:11" ht="12.75" customHeight="1">
      <c r="A19" s="56" t="s">
        <v>10</v>
      </c>
      <c r="B19" s="7">
        <v>3</v>
      </c>
      <c r="C19" s="66">
        <f>27800-300</f>
        <v>27500</v>
      </c>
      <c r="D19" s="6"/>
      <c r="E19" s="63"/>
      <c r="F19" s="9">
        <v>5</v>
      </c>
      <c r="G19" s="61">
        <f>161000-5000</f>
        <v>156000</v>
      </c>
      <c r="I19" s="62" t="s">
        <v>11</v>
      </c>
      <c r="J19" s="9">
        <v>3</v>
      </c>
      <c r="K19" s="61">
        <v>307000</v>
      </c>
    </row>
    <row r="20" spans="1:11" ht="12.75" customHeight="1">
      <c r="A20" s="56" t="s">
        <v>13</v>
      </c>
      <c r="B20" s="7">
        <v>4</v>
      </c>
      <c r="C20" s="66">
        <f>26400-300</f>
        <v>26100</v>
      </c>
      <c r="D20" s="6"/>
      <c r="E20" s="56"/>
      <c r="F20" s="7">
        <v>2.5</v>
      </c>
      <c r="G20" s="61">
        <v>306000</v>
      </c>
      <c r="I20" s="59"/>
      <c r="J20" s="9">
        <v>4</v>
      </c>
      <c r="K20" s="61">
        <v>305000</v>
      </c>
    </row>
    <row r="21" spans="1:11" ht="12.75" customHeight="1">
      <c r="A21" s="56" t="s">
        <v>12</v>
      </c>
      <c r="B21" s="7">
        <v>5</v>
      </c>
      <c r="C21" s="66">
        <f>26400-300</f>
        <v>26100</v>
      </c>
      <c r="D21" s="6"/>
      <c r="E21" s="56" t="s">
        <v>22</v>
      </c>
      <c r="F21" s="7">
        <v>3</v>
      </c>
      <c r="G21" s="61">
        <v>195000</v>
      </c>
      <c r="I21" s="63"/>
      <c r="J21" s="9">
        <v>5</v>
      </c>
      <c r="K21" s="61">
        <v>304000</v>
      </c>
    </row>
    <row r="22" spans="1:11" ht="12.75" customHeight="1">
      <c r="A22" s="74"/>
      <c r="B22" s="7">
        <v>6</v>
      </c>
      <c r="C22" s="66">
        <f>27400-400</f>
        <v>27000</v>
      </c>
      <c r="D22" s="6"/>
      <c r="E22" s="56"/>
      <c r="F22" s="7">
        <v>4</v>
      </c>
      <c r="G22" s="61">
        <v>193000</v>
      </c>
      <c r="I22" s="59" t="s">
        <v>15</v>
      </c>
      <c r="J22" s="7">
        <v>3</v>
      </c>
      <c r="K22" s="61">
        <v>60760</v>
      </c>
    </row>
    <row r="23" spans="1:11" ht="12.75" customHeight="1">
      <c r="A23" s="59"/>
      <c r="B23" s="17">
        <v>3</v>
      </c>
      <c r="C23" s="60">
        <f>27700-300</f>
        <v>27400</v>
      </c>
      <c r="D23" s="6"/>
      <c r="E23" s="63"/>
      <c r="F23" s="7">
        <v>5</v>
      </c>
      <c r="G23" s="61">
        <v>191000</v>
      </c>
      <c r="I23" s="56" t="s">
        <v>14</v>
      </c>
      <c r="J23" s="7">
        <v>4</v>
      </c>
      <c r="K23" s="61">
        <v>59320</v>
      </c>
    </row>
    <row r="24" spans="1:11" ht="12.75" customHeight="1" thickBot="1">
      <c r="A24" s="59" t="s">
        <v>17</v>
      </c>
      <c r="B24" s="7">
        <v>4</v>
      </c>
      <c r="C24" s="61">
        <f>26300-300</f>
        <v>26000</v>
      </c>
      <c r="D24" s="6"/>
      <c r="E24" s="56"/>
      <c r="F24" s="7">
        <v>2.5</v>
      </c>
      <c r="G24" s="61">
        <v>306000</v>
      </c>
      <c r="I24" s="70"/>
      <c r="J24" s="10">
        <v>5</v>
      </c>
      <c r="K24" s="78">
        <v>59320</v>
      </c>
    </row>
    <row r="25" spans="1:11" ht="12.75" customHeight="1" thickBot="1" thickTop="1">
      <c r="A25" s="59"/>
      <c r="B25" s="7">
        <v>5</v>
      </c>
      <c r="C25" s="61">
        <f>26300-300</f>
        <v>26000</v>
      </c>
      <c r="D25" s="6"/>
      <c r="E25" s="56" t="s">
        <v>24</v>
      </c>
      <c r="F25" s="7">
        <v>3</v>
      </c>
      <c r="G25" s="61">
        <v>195000</v>
      </c>
      <c r="I25" s="79"/>
      <c r="J25" s="16" t="s">
        <v>48</v>
      </c>
      <c r="K25" s="80"/>
    </row>
    <row r="26" spans="1:11" ht="12.75" customHeight="1" thickTop="1">
      <c r="A26" s="63"/>
      <c r="B26" s="7">
        <v>6</v>
      </c>
      <c r="C26" s="61">
        <f>27300-400</f>
        <v>26900</v>
      </c>
      <c r="D26" s="6"/>
      <c r="E26" s="56"/>
      <c r="F26" s="7">
        <v>4</v>
      </c>
      <c r="G26" s="61">
        <v>193000</v>
      </c>
      <c r="I26" s="59" t="s">
        <v>49</v>
      </c>
      <c r="J26" s="17">
        <v>3</v>
      </c>
      <c r="K26" s="60">
        <v>290000</v>
      </c>
    </row>
    <row r="27" spans="1:11" ht="12.75" customHeight="1">
      <c r="A27" s="59"/>
      <c r="B27" s="7">
        <v>2.5</v>
      </c>
      <c r="C27" s="61">
        <f>40100-1500</f>
        <v>38600</v>
      </c>
      <c r="D27" s="6"/>
      <c r="E27" s="63"/>
      <c r="F27" s="7">
        <v>5</v>
      </c>
      <c r="G27" s="61">
        <v>191000</v>
      </c>
      <c r="I27" s="59"/>
      <c r="J27" s="7">
        <v>4</v>
      </c>
      <c r="K27" s="66">
        <v>285000</v>
      </c>
    </row>
    <row r="28" spans="1:11" ht="12.75" customHeight="1">
      <c r="A28" s="56"/>
      <c r="B28" s="7">
        <v>3</v>
      </c>
      <c r="C28" s="61">
        <f>30700-250</f>
        <v>30450</v>
      </c>
      <c r="D28" s="6"/>
      <c r="E28" s="56"/>
      <c r="F28" s="7">
        <v>3</v>
      </c>
      <c r="G28" s="61">
        <v>255000</v>
      </c>
      <c r="I28" s="59"/>
      <c r="J28" s="18">
        <v>5</v>
      </c>
      <c r="K28" s="72">
        <v>285000</v>
      </c>
    </row>
    <row r="29" spans="1:11" ht="12.75" customHeight="1">
      <c r="A29" s="59" t="s">
        <v>21</v>
      </c>
      <c r="B29" s="9">
        <v>4</v>
      </c>
      <c r="C29" s="61">
        <f>29200-200</f>
        <v>29000</v>
      </c>
      <c r="D29" s="6"/>
      <c r="E29" s="56" t="s">
        <v>27</v>
      </c>
      <c r="F29" s="7">
        <v>4</v>
      </c>
      <c r="G29" s="61">
        <v>252000</v>
      </c>
      <c r="I29" s="62" t="s">
        <v>51</v>
      </c>
      <c r="J29" s="9">
        <v>3</v>
      </c>
      <c r="K29" s="61">
        <v>1225000</v>
      </c>
    </row>
    <row r="30" spans="1:11" ht="12.75" customHeight="1">
      <c r="A30" s="59"/>
      <c r="B30" s="9">
        <v>5</v>
      </c>
      <c r="C30" s="61">
        <f>29200-200</f>
        <v>29000</v>
      </c>
      <c r="D30" s="6"/>
      <c r="E30" s="63"/>
      <c r="F30" s="7">
        <v>5</v>
      </c>
      <c r="G30" s="61">
        <v>252000</v>
      </c>
      <c r="I30" s="59"/>
      <c r="J30" s="15">
        <v>4</v>
      </c>
      <c r="K30" s="64">
        <v>1220000</v>
      </c>
    </row>
    <row r="31" spans="1:11" ht="12.75" customHeight="1">
      <c r="A31" s="75"/>
      <c r="B31" s="9">
        <v>6</v>
      </c>
      <c r="C31" s="61">
        <v>30200</v>
      </c>
      <c r="D31" s="6"/>
      <c r="E31" s="56" t="s">
        <v>29</v>
      </c>
      <c r="F31" s="7">
        <v>3</v>
      </c>
      <c r="G31" s="61">
        <v>1600000</v>
      </c>
      <c r="I31" s="59"/>
      <c r="J31" s="15">
        <v>5</v>
      </c>
      <c r="K31" s="64">
        <v>1220000</v>
      </c>
    </row>
    <row r="32" spans="1:11" ht="12.75" customHeight="1">
      <c r="A32" s="59"/>
      <c r="B32" s="7">
        <v>2.5</v>
      </c>
      <c r="C32" s="61">
        <f>40200-1200</f>
        <v>39000</v>
      </c>
      <c r="D32" s="6"/>
      <c r="E32" s="63"/>
      <c r="F32" s="7">
        <v>4</v>
      </c>
      <c r="G32" s="61">
        <v>1593000</v>
      </c>
      <c r="I32" s="62" t="s">
        <v>53</v>
      </c>
      <c r="J32" s="9">
        <v>3</v>
      </c>
      <c r="K32" s="61">
        <v>508000</v>
      </c>
    </row>
    <row r="33" spans="1:11" ht="12.75" customHeight="1">
      <c r="A33" s="56"/>
      <c r="B33" s="7">
        <v>3</v>
      </c>
      <c r="C33" s="61">
        <f>31500-300</f>
        <v>31200</v>
      </c>
      <c r="D33" s="6"/>
      <c r="E33" s="56" t="s">
        <v>30</v>
      </c>
      <c r="F33" s="7">
        <v>3</v>
      </c>
      <c r="G33" s="61">
        <v>295000</v>
      </c>
      <c r="I33" s="81"/>
      <c r="J33" s="18">
        <v>4</v>
      </c>
      <c r="K33" s="64">
        <v>505000</v>
      </c>
    </row>
    <row r="34" spans="1:11" ht="12.75" customHeight="1" thickBot="1">
      <c r="A34" s="59" t="s">
        <v>23</v>
      </c>
      <c r="B34" s="9">
        <v>4</v>
      </c>
      <c r="C34" s="61">
        <f>30100-300</f>
        <v>29800</v>
      </c>
      <c r="D34" s="6"/>
      <c r="E34" s="63"/>
      <c r="F34" s="7">
        <v>4</v>
      </c>
      <c r="G34" s="61">
        <v>290000</v>
      </c>
      <c r="I34" s="71"/>
      <c r="J34" s="25">
        <v>5</v>
      </c>
      <c r="K34" s="82">
        <v>505000</v>
      </c>
    </row>
    <row r="35" spans="1:11" ht="12.75" customHeight="1" thickBot="1" thickTop="1">
      <c r="A35" s="59"/>
      <c r="B35" s="9">
        <v>5</v>
      </c>
      <c r="C35" s="61">
        <v>29800</v>
      </c>
      <c r="D35" s="6"/>
      <c r="E35" s="56" t="s">
        <v>32</v>
      </c>
      <c r="F35" s="7">
        <v>3</v>
      </c>
      <c r="G35" s="61">
        <v>1252000</v>
      </c>
      <c r="I35" s="79"/>
      <c r="J35" s="16" t="s">
        <v>45</v>
      </c>
      <c r="K35" s="80"/>
    </row>
    <row r="36" spans="1:11" ht="12.75" customHeight="1" thickTop="1">
      <c r="A36" s="75"/>
      <c r="B36" s="9">
        <v>6</v>
      </c>
      <c r="C36" s="61">
        <f>30800-500</f>
        <v>30300</v>
      </c>
      <c r="D36" s="6"/>
      <c r="E36" s="63"/>
      <c r="F36" s="7">
        <v>4</v>
      </c>
      <c r="G36" s="61">
        <v>1251045</v>
      </c>
      <c r="I36" s="83" t="s">
        <v>56</v>
      </c>
      <c r="J36" s="17">
        <v>3</v>
      </c>
      <c r="K36" s="72">
        <v>289560</v>
      </c>
    </row>
    <row r="37" spans="1:11" ht="12.75" customHeight="1">
      <c r="A37" s="56"/>
      <c r="B37" s="7">
        <v>3</v>
      </c>
      <c r="C37" s="61">
        <f>30700-250</f>
        <v>30450</v>
      </c>
      <c r="D37" s="6"/>
      <c r="E37" s="56" t="s">
        <v>35</v>
      </c>
      <c r="F37" s="7">
        <v>3</v>
      </c>
      <c r="G37" s="61">
        <f>786000-20000-50000</f>
        <v>716000</v>
      </c>
      <c r="I37" s="84" t="s">
        <v>57</v>
      </c>
      <c r="J37" s="14">
        <v>4</v>
      </c>
      <c r="K37" s="64">
        <v>284190</v>
      </c>
    </row>
    <row r="38" spans="1:11" ht="12.75" customHeight="1" thickBot="1">
      <c r="A38" s="56" t="s">
        <v>61</v>
      </c>
      <c r="B38" s="7">
        <v>4</v>
      </c>
      <c r="C38" s="61">
        <f>29200-200</f>
        <v>29000</v>
      </c>
      <c r="D38" s="6"/>
      <c r="E38" s="63"/>
      <c r="F38" s="7">
        <v>4</v>
      </c>
      <c r="G38" s="61">
        <f>783000-20000-50000</f>
        <v>713000</v>
      </c>
      <c r="I38" s="70"/>
      <c r="J38" s="10">
        <v>5</v>
      </c>
      <c r="K38" s="78">
        <v>284190</v>
      </c>
    </row>
    <row r="39" spans="1:11" ht="12.75" customHeight="1" thickTop="1">
      <c r="A39" s="63"/>
      <c r="B39" s="7">
        <v>5</v>
      </c>
      <c r="C39" s="61">
        <f>29200-200</f>
        <v>29000</v>
      </c>
      <c r="D39" s="6"/>
      <c r="E39" s="56" t="s">
        <v>38</v>
      </c>
      <c r="F39" s="7">
        <v>3</v>
      </c>
      <c r="G39" s="61">
        <v>1120000</v>
      </c>
      <c r="I39" s="55"/>
      <c r="J39" s="12" t="s">
        <v>34</v>
      </c>
      <c r="K39" s="85"/>
    </row>
    <row r="40" spans="1:11" ht="12.75" customHeight="1" thickBot="1">
      <c r="A40" s="56"/>
      <c r="B40" s="7">
        <v>2.5</v>
      </c>
      <c r="C40" s="61">
        <f>38400-1500</f>
        <v>36900</v>
      </c>
      <c r="D40" s="6"/>
      <c r="E40" s="63"/>
      <c r="F40" s="14">
        <v>4</v>
      </c>
      <c r="G40" s="64">
        <v>1115000</v>
      </c>
      <c r="I40" s="70"/>
      <c r="J40" s="13" t="s">
        <v>36</v>
      </c>
      <c r="K40" s="86"/>
    </row>
    <row r="41" spans="1:11" ht="12.75" customHeight="1" thickTop="1">
      <c r="A41" s="56"/>
      <c r="B41" s="7">
        <v>3</v>
      </c>
      <c r="C41" s="61">
        <f>29700-450</f>
        <v>29250</v>
      </c>
      <c r="D41" s="6"/>
      <c r="E41" s="56" t="s">
        <v>40</v>
      </c>
      <c r="F41" s="14">
        <v>3</v>
      </c>
      <c r="G41" s="64">
        <v>1120000</v>
      </c>
      <c r="I41" s="56" t="s">
        <v>37</v>
      </c>
      <c r="J41" s="8">
        <v>3</v>
      </c>
      <c r="K41" s="60">
        <v>54400</v>
      </c>
    </row>
    <row r="42" spans="1:11" ht="12.75" customHeight="1">
      <c r="A42" s="56" t="s">
        <v>26</v>
      </c>
      <c r="B42" s="7">
        <v>4</v>
      </c>
      <c r="C42" s="61">
        <f>28300-600</f>
        <v>27700</v>
      </c>
      <c r="D42" s="6"/>
      <c r="E42" s="59"/>
      <c r="F42" s="14">
        <v>4</v>
      </c>
      <c r="G42" s="64">
        <v>1115000</v>
      </c>
      <c r="I42" s="56"/>
      <c r="J42" s="7">
        <v>4</v>
      </c>
      <c r="K42" s="61">
        <v>53300</v>
      </c>
    </row>
    <row r="43" spans="1:11" ht="12.75" customHeight="1">
      <c r="A43" s="59"/>
      <c r="B43" s="7">
        <v>5</v>
      </c>
      <c r="C43" s="61">
        <f>28100-600</f>
        <v>27500</v>
      </c>
      <c r="D43" s="6"/>
      <c r="E43" s="62" t="s">
        <v>43</v>
      </c>
      <c r="F43" s="9">
        <v>3</v>
      </c>
      <c r="G43" s="61">
        <v>532000</v>
      </c>
      <c r="I43" s="65" t="s">
        <v>39</v>
      </c>
      <c r="J43" s="7">
        <v>3</v>
      </c>
      <c r="K43" s="61">
        <v>67900</v>
      </c>
    </row>
    <row r="44" spans="1:11" ht="12.75" customHeight="1">
      <c r="A44" s="63"/>
      <c r="B44" s="7">
        <v>6</v>
      </c>
      <c r="C44" s="61">
        <f>29100-500</f>
        <v>28600</v>
      </c>
      <c r="D44" s="6"/>
      <c r="E44" s="59"/>
      <c r="F44" s="9">
        <v>4</v>
      </c>
      <c r="G44" s="61">
        <v>527000</v>
      </c>
      <c r="I44" s="56"/>
      <c r="J44" s="8">
        <v>4</v>
      </c>
      <c r="K44" s="66">
        <v>66400</v>
      </c>
    </row>
    <row r="45" spans="1:11" ht="12.75" customHeight="1">
      <c r="A45" s="59"/>
      <c r="B45" s="9">
        <v>3</v>
      </c>
      <c r="C45" s="61">
        <f>29950-450</f>
        <v>29500</v>
      </c>
      <c r="D45" s="6"/>
      <c r="E45" s="63"/>
      <c r="F45" s="9">
        <v>5</v>
      </c>
      <c r="G45" s="61">
        <v>527000</v>
      </c>
      <c r="I45" s="62" t="s">
        <v>41</v>
      </c>
      <c r="J45" s="15">
        <v>3</v>
      </c>
      <c r="K45" s="66">
        <v>68000</v>
      </c>
    </row>
    <row r="46" spans="1:11" ht="12.75" customHeight="1">
      <c r="A46" s="56" t="s">
        <v>25</v>
      </c>
      <c r="B46" s="7">
        <v>4</v>
      </c>
      <c r="C46" s="60">
        <f>28500-600</f>
        <v>27900</v>
      </c>
      <c r="D46" s="19"/>
      <c r="E46" s="56" t="s">
        <v>46</v>
      </c>
      <c r="F46" s="7">
        <v>3</v>
      </c>
      <c r="G46" s="61">
        <v>580195</v>
      </c>
      <c r="I46" s="59"/>
      <c r="J46" s="9">
        <v>4</v>
      </c>
      <c r="K46" s="87">
        <v>65000</v>
      </c>
    </row>
    <row r="47" spans="1:11" ht="12.75" customHeight="1">
      <c r="A47" s="63"/>
      <c r="B47" s="7">
        <v>5</v>
      </c>
      <c r="C47" s="61">
        <f>28300-500</f>
        <v>27800</v>
      </c>
      <c r="D47" s="6"/>
      <c r="E47" s="59"/>
      <c r="F47" s="7">
        <v>4</v>
      </c>
      <c r="G47" s="61">
        <v>578195</v>
      </c>
      <c r="I47" s="62" t="s">
        <v>42</v>
      </c>
      <c r="J47" s="9">
        <v>3</v>
      </c>
      <c r="K47" s="60">
        <v>214000</v>
      </c>
    </row>
    <row r="48" spans="1:11" ht="12.75" customHeight="1">
      <c r="A48" s="59"/>
      <c r="B48" s="9">
        <v>3</v>
      </c>
      <c r="C48" s="61">
        <f>30600-500</f>
        <v>30100</v>
      </c>
      <c r="D48" s="6"/>
      <c r="E48" s="62" t="s">
        <v>47</v>
      </c>
      <c r="F48" s="9">
        <v>3</v>
      </c>
      <c r="G48" s="61">
        <v>225000</v>
      </c>
      <c r="I48" s="63"/>
      <c r="J48" s="7">
        <v>4</v>
      </c>
      <c r="K48" s="61">
        <v>212000</v>
      </c>
    </row>
    <row r="49" spans="1:11" ht="12.75" customHeight="1">
      <c r="A49" s="56" t="s">
        <v>58</v>
      </c>
      <c r="B49" s="7">
        <v>4</v>
      </c>
      <c r="C49" s="60">
        <f>29200-600</f>
        <v>28600</v>
      </c>
      <c r="D49" s="6"/>
      <c r="E49" s="59"/>
      <c r="F49" s="9">
        <v>4</v>
      </c>
      <c r="G49" s="61">
        <v>223000</v>
      </c>
      <c r="I49" s="62"/>
      <c r="J49" s="15">
        <v>3</v>
      </c>
      <c r="K49" s="61">
        <f>83300-5000</f>
        <v>78300</v>
      </c>
    </row>
    <row r="50" spans="1:11" ht="12.75" customHeight="1">
      <c r="A50" s="63"/>
      <c r="B50" s="7">
        <v>5</v>
      </c>
      <c r="C50" s="61">
        <f>29200-600</f>
        <v>28600</v>
      </c>
      <c r="D50" s="19"/>
      <c r="E50" s="63"/>
      <c r="F50" s="9">
        <v>5</v>
      </c>
      <c r="G50" s="61">
        <v>222000</v>
      </c>
      <c r="I50" s="59" t="s">
        <v>55</v>
      </c>
      <c r="J50" s="9">
        <v>4</v>
      </c>
      <c r="K50" s="61">
        <f>81500-5000</f>
        <v>76500</v>
      </c>
    </row>
    <row r="51" spans="1:11" ht="12.75" customHeight="1">
      <c r="A51" s="56" t="s">
        <v>28</v>
      </c>
      <c r="B51" s="7">
        <v>3</v>
      </c>
      <c r="C51" s="61">
        <v>35200</v>
      </c>
      <c r="D51" s="19"/>
      <c r="E51" s="59"/>
      <c r="F51" s="7">
        <v>3</v>
      </c>
      <c r="G51" s="61">
        <v>536000</v>
      </c>
      <c r="I51" s="63"/>
      <c r="J51" s="7">
        <v>5</v>
      </c>
      <c r="K51" s="61">
        <f>81200-5000</f>
        <v>76200</v>
      </c>
    </row>
    <row r="52" spans="1:11" ht="12.75" customHeight="1" thickBot="1">
      <c r="A52" s="59"/>
      <c r="B52" s="8">
        <v>4</v>
      </c>
      <c r="C52" s="60">
        <v>32600</v>
      </c>
      <c r="D52" s="19"/>
      <c r="E52" s="56" t="s">
        <v>50</v>
      </c>
      <c r="F52" s="7">
        <v>4</v>
      </c>
      <c r="G52" s="61">
        <v>531000</v>
      </c>
      <c r="I52" s="88" t="s">
        <v>44</v>
      </c>
      <c r="J52" s="10">
        <v>2.5</v>
      </c>
      <c r="K52" s="78">
        <v>65800</v>
      </c>
    </row>
    <row r="53" spans="1:11" ht="12.75" customHeight="1" thickBot="1" thickTop="1">
      <c r="A53" s="62"/>
      <c r="B53" s="9">
        <v>3</v>
      </c>
      <c r="C53" s="61">
        <v>34900</v>
      </c>
      <c r="D53" s="19"/>
      <c r="E53" s="59"/>
      <c r="F53" s="14">
        <v>5</v>
      </c>
      <c r="G53" s="61">
        <v>531000</v>
      </c>
      <c r="I53" s="79"/>
      <c r="J53" s="16" t="s">
        <v>59</v>
      </c>
      <c r="K53" s="80"/>
    </row>
    <row r="54" spans="1:11" ht="12.75" customHeight="1" thickTop="1">
      <c r="A54" s="59" t="s">
        <v>31</v>
      </c>
      <c r="B54" s="9">
        <v>4</v>
      </c>
      <c r="C54" s="61">
        <v>33600</v>
      </c>
      <c r="D54" s="19"/>
      <c r="E54" s="65" t="s">
        <v>52</v>
      </c>
      <c r="F54" s="7">
        <v>3</v>
      </c>
      <c r="G54" s="66">
        <v>279000</v>
      </c>
      <c r="I54" s="55" t="s">
        <v>60</v>
      </c>
      <c r="J54" s="11">
        <v>3</v>
      </c>
      <c r="K54" s="89">
        <v>27500</v>
      </c>
    </row>
    <row r="55" spans="1:11" ht="12.75" customHeight="1">
      <c r="A55" s="63"/>
      <c r="B55" s="9">
        <v>5</v>
      </c>
      <c r="C55" s="61">
        <v>33500</v>
      </c>
      <c r="D55" s="19"/>
      <c r="E55" s="56" t="s">
        <v>54</v>
      </c>
      <c r="F55" s="7">
        <v>4</v>
      </c>
      <c r="G55" s="66">
        <v>276000</v>
      </c>
      <c r="I55" s="90"/>
      <c r="J55" s="7">
        <v>4</v>
      </c>
      <c r="K55" s="66">
        <v>26100</v>
      </c>
    </row>
    <row r="56" spans="1:11" ht="12.75" customHeight="1" thickBot="1">
      <c r="A56" s="76" t="s">
        <v>33</v>
      </c>
      <c r="B56" s="68">
        <v>2.5</v>
      </c>
      <c r="C56" s="77">
        <v>45500</v>
      </c>
      <c r="D56" s="19"/>
      <c r="E56" s="67"/>
      <c r="F56" s="68">
        <v>5</v>
      </c>
      <c r="G56" s="69">
        <v>276000</v>
      </c>
      <c r="I56" s="91"/>
      <c r="J56" s="68">
        <v>5</v>
      </c>
      <c r="K56" s="69">
        <v>26100</v>
      </c>
    </row>
    <row r="57" spans="1:7" ht="12" customHeight="1">
      <c r="A57" s="5"/>
      <c r="B57" s="22"/>
      <c r="C57" s="23"/>
      <c r="D57" s="19"/>
      <c r="E57" s="5"/>
      <c r="F57" s="22"/>
      <c r="G57" s="23"/>
    </row>
    <row r="58" spans="2:6" ht="13.5" customHeight="1">
      <c r="B58" s="47" t="s">
        <v>66</v>
      </c>
      <c r="C58" s="23"/>
      <c r="D58" s="20"/>
      <c r="E58" s="5"/>
      <c r="F58" s="22"/>
    </row>
    <row r="59" spans="5:9" s="29" customFormat="1" ht="14.25" customHeight="1">
      <c r="E59" s="44" t="s">
        <v>65</v>
      </c>
      <c r="F59" s="27"/>
      <c r="G59" s="27"/>
      <c r="H59" s="27"/>
      <c r="I59" s="27"/>
    </row>
    <row r="60" spans="1:6" s="29" customFormat="1" ht="12" customHeight="1">
      <c r="A60" s="48" t="s">
        <v>67</v>
      </c>
      <c r="F60" s="37"/>
    </row>
    <row r="61" spans="3:6" s="29" customFormat="1" ht="12" customHeight="1">
      <c r="C61" s="48" t="s">
        <v>68</v>
      </c>
      <c r="F61" s="37"/>
    </row>
    <row r="62" spans="3:6" s="29" customFormat="1" ht="6" customHeight="1">
      <c r="C62" s="48"/>
      <c r="F62" s="37"/>
    </row>
    <row r="63" spans="1:5" s="38" customFormat="1" ht="13.5" customHeight="1">
      <c r="A63" s="110" t="s">
        <v>72</v>
      </c>
      <c r="D63" s="39"/>
      <c r="E63" s="40"/>
    </row>
    <row r="64" spans="3:6" s="45" customFormat="1" ht="15">
      <c r="C64" s="46"/>
      <c r="F64" s="113" t="s">
        <v>75</v>
      </c>
    </row>
    <row r="65" spans="1:11" ht="1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</sheetData>
  <mergeCells count="2">
    <mergeCell ref="I13:K13"/>
    <mergeCell ref="A65:K65"/>
  </mergeCells>
  <printOptions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"_"</dc:creator>
  <cp:keywords/>
  <dc:description/>
  <cp:lastModifiedBy>Жанна</cp:lastModifiedBy>
  <cp:lastPrinted>2006-02-01T11:58:18Z</cp:lastPrinted>
  <dcterms:created xsi:type="dcterms:W3CDTF">2004-01-12T14:01:07Z</dcterms:created>
  <dcterms:modified xsi:type="dcterms:W3CDTF">2006-02-01T11:58:27Z</dcterms:modified>
  <cp:category/>
  <cp:version/>
  <cp:contentType/>
  <cp:contentStatus/>
</cp:coreProperties>
</file>